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GoogleDrive\Data\Other\VC\Calculators\СТАРТ\"/>
    </mc:Choice>
  </mc:AlternateContent>
  <xr:revisionPtr revIDLastSave="0" documentId="13_ncr:1_{63C8652D-8B10-496F-9054-EEF6E7F65C1C}" xr6:coauthVersionLast="47" xr6:coauthVersionMax="47" xr10:uidLastSave="{00000000-0000-0000-0000-000000000000}"/>
  <workbookProtection workbookAlgorithmName="SHA-512" workbookHashValue="SN9+oibH7CiEJhaEeTASDQaxn+4x43IgyZ1iUXhurWeKZboFkueL6RsDa/dhyhMfHpenxSFq19Kbq2q8SqVC6w==" workbookSaltValue="kl9CD0cwsV0QSALUuPt/EA==" workbookSpinCount="100000" lockStructure="1"/>
  <bookViews>
    <workbookView xWindow="-108" yWindow="-108" windowWidth="23256" windowHeight="12456" xr2:uid="{00000000-000D-0000-FFFF-FFFF00000000}"/>
  </bookViews>
  <sheets>
    <sheet name="START" sheetId="1" r:id="rId1"/>
    <sheet name="Data" sheetId="2" state="hidden" r:id="rId2"/>
  </sheets>
  <definedNames>
    <definedName name="credit_amount">Data!$A$2:$A$172</definedName>
    <definedName name="discount_rate">Data!$D$2:$D$15</definedName>
    <definedName name="promocode">Data!$B$2:$B$12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M25" i="1"/>
  <c r="N25" i="1"/>
  <c r="O25" i="1"/>
  <c r="P25" i="1"/>
  <c r="Q25" i="1"/>
  <c r="R25" i="1"/>
  <c r="S25" i="1"/>
  <c r="K25" i="1"/>
  <c r="D3" i="2"/>
  <c r="D4" i="2"/>
  <c r="D5" i="2"/>
  <c r="D6" i="2"/>
  <c r="D7" i="2"/>
  <c r="D8" i="2"/>
  <c r="D9" i="2"/>
  <c r="D10" i="2"/>
  <c r="D11" i="2"/>
  <c r="D12" i="2"/>
  <c r="D13" i="2"/>
  <c r="D14" i="2"/>
  <c r="J20" i="1"/>
  <c r="H20" i="1" s="1"/>
  <c r="T20" i="1" s="1"/>
  <c r="C20" i="1" s="1"/>
  <c r="J21" i="1"/>
  <c r="H21" i="1" s="1"/>
  <c r="T21" i="1" s="1"/>
  <c r="C21" i="1" s="1"/>
  <c r="J22" i="1"/>
  <c r="H22" i="1" s="1"/>
  <c r="T22" i="1" s="1"/>
  <c r="C22" i="1" s="1"/>
  <c r="J23" i="1"/>
  <c r="H23" i="1" s="1"/>
  <c r="T23" i="1" s="1"/>
  <c r="C23" i="1" s="1"/>
  <c r="J24" i="1"/>
  <c r="B5" i="1"/>
  <c r="J19" i="1" s="1"/>
  <c r="H19" i="1" s="1"/>
  <c r="T19" i="1" s="1"/>
  <c r="D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I24" i="1"/>
  <c r="I25" i="1" s="1"/>
  <c r="G20" i="1"/>
  <c r="G21" i="1"/>
  <c r="G22" i="1"/>
  <c r="G23" i="1"/>
  <c r="G24" i="1"/>
  <c r="G19" i="1"/>
  <c r="H18" i="1"/>
  <c r="I18" i="1" s="1"/>
  <c r="B1" i="1"/>
  <c r="F18" i="1" s="1"/>
  <c r="F19" i="1" s="1"/>
  <c r="C18" i="1" l="1"/>
  <c r="C19" i="1"/>
  <c r="A92" i="2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G25" i="1"/>
  <c r="J25" i="1"/>
  <c r="H24" i="1"/>
  <c r="T24" i="1" s="1"/>
  <c r="C24" i="1" s="1"/>
  <c r="F24" i="1"/>
  <c r="F23" i="1"/>
  <c r="F21" i="1"/>
  <c r="F22" i="1"/>
  <c r="F20" i="1"/>
  <c r="U25" i="1" l="1"/>
  <c r="B10" i="1" s="1"/>
  <c r="H25" i="1"/>
  <c r="T25" i="1"/>
  <c r="V25" i="1" s="1"/>
  <c r="B11" i="1" l="1"/>
  <c r="B12" i="1"/>
</calcChain>
</file>

<file path=xl/sharedStrings.xml><?xml version="1.0" encoding="utf-8"?>
<sst xmlns="http://schemas.openxmlformats.org/spreadsheetml/2006/main" count="59" uniqueCount="41">
  <si>
    <t>Дата отримання кредиту</t>
  </si>
  <si>
    <t>Реальна річна процентна ставка, % річних</t>
  </si>
  <si>
    <t xml:space="preserve">Загальні витрати за кредитом, грн </t>
  </si>
  <si>
    <t>Загальна вартість кредиту, грн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</si>
  <si>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</si>
  <si>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</si>
  <si>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</si>
  <si>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</si>
  <si>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</si>
  <si>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 xml:space="preserve">Реальна річна процентна ставка, % </t>
  </si>
  <si>
    <t>сума кредиту за договором /погашення суми кредиту</t>
  </si>
  <si>
    <t>проценти за користування кредитом</t>
  </si>
  <si>
    <t>кредитодавця</t>
  </si>
  <si>
    <t>кредитного посередника (за наявності)</t>
  </si>
  <si>
    <t>третіх осіб</t>
  </si>
  <si>
    <t>за обслуговування кредитної заборгованості</t>
  </si>
  <si>
    <t>комісія за надання кредиту</t>
  </si>
  <si>
    <r>
      <t>інші послуги кредитодавця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</si>
  <si>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комісійний збір</t>
  </si>
  <si>
    <r>
      <t>інша плата за послуги кредитного посередника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</si>
  <si>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розрахунково-касове обслуговування</t>
  </si>
  <si>
    <t>послуги нотаріуса</t>
  </si>
  <si>
    <t>послуги оцінювача</t>
  </si>
  <si>
    <t>послуги страховика</t>
  </si>
  <si>
    <r>
      <t>інші послуги третіх осіб</t>
    </r>
    <r>
      <rPr>
        <vertAlign val="superscript"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</t>
    </r>
  </si>
  <si>
    <t>х</t>
  </si>
  <si>
    <t>Усього</t>
  </si>
  <si>
    <t xml:space="preserve">Сума кредиту, грн </t>
  </si>
  <si>
    <t>Строк користування кредитом, днів</t>
  </si>
  <si>
    <t>Кількість платежів</t>
  </si>
  <si>
    <t>Періодичність платежів</t>
  </si>
  <si>
    <t>credit_amount</t>
  </si>
  <si>
    <t>promocode</t>
  </si>
  <si>
    <t>Знижка по промокоду, %</t>
  </si>
  <si>
    <t>Фактична ставка (враховуючи промокод і дисконт), % в день (перші 20 днів)</t>
  </si>
  <si>
    <t>discount_rate</t>
  </si>
  <si>
    <t>discount</t>
  </si>
  <si>
    <t>payment_rate</t>
  </si>
  <si>
    <t>Дисконтна процентна ставка, % в день (з 21-го дня)</t>
  </si>
  <si>
    <t>Дисконтна процентна ставка, % в день (перші 20 днів)</t>
  </si>
  <si>
    <t>платежі за додаткові та/або супутні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</si>
</sst>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textRotation="90" wrapText="1"/>
      <protection hidden="1"/>
    </xf>
    <xf numFmtId="14" fontId="3" fillId="0" borderId="1" xfId="0" applyNumberFormat="1" applyFont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vertical="top" wrapText="1"/>
      <protection hidden="1"/>
    </xf>
    <xf numFmtId="0" fontId="0" fillId="2" borderId="1" xfId="0" applyFill="1" applyBorder="1" applyProtection="1"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7" fillId="0" borderId="1" xfId="0" applyNumberFormat="1" applyFont="1" applyBorder="1" applyAlignment="1" applyProtection="1">
      <alignment horizontal="center" vertical="center" wrapText="1"/>
      <protection hidden="1"/>
    </xf>
    <xf numFmtId="10" fontId="8" fillId="0" borderId="1" xfId="1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wrapText="1"/>
      <protection hidden="1"/>
    </xf>
    <xf numFmtId="10" fontId="0" fillId="4" borderId="1" xfId="0" applyNumberFormat="1" applyFill="1" applyBorder="1" applyProtection="1">
      <protection hidden="1"/>
    </xf>
    <xf numFmtId="2" fontId="0" fillId="4" borderId="1" xfId="0" applyNumberFormat="1" applyFill="1" applyBorder="1" applyProtection="1">
      <protection hidden="1"/>
    </xf>
    <xf numFmtId="0" fontId="9" fillId="0" borderId="0" xfId="0" applyFont="1"/>
    <xf numFmtId="14" fontId="0" fillId="2" borderId="1" xfId="0" applyNumberFormat="1" applyFill="1" applyBorder="1" applyProtection="1">
      <protection hidden="1"/>
    </xf>
    <xf numFmtId="2" fontId="0" fillId="2" borderId="1" xfId="1" applyNumberFormat="1" applyFont="1" applyFill="1" applyBorder="1" applyAlignment="1" applyProtection="1">
      <protection hidden="1"/>
    </xf>
    <xf numFmtId="0" fontId="0" fillId="4" borderId="1" xfId="0" applyFill="1" applyBorder="1" applyProtection="1">
      <protection hidden="1"/>
    </xf>
    <xf numFmtId="0" fontId="2" fillId="0" borderId="0" xfId="0" applyFont="1" applyProtection="1">
      <protection hidden="1"/>
    </xf>
    <xf numFmtId="164" fontId="0" fillId="4" borderId="1" xfId="1" applyNumberFormat="1" applyFont="1" applyFill="1" applyBorder="1" applyAlignment="1" applyProtection="1">
      <protection hidden="1"/>
    </xf>
    <xf numFmtId="164" fontId="0" fillId="0" borderId="0" xfId="0" applyNumberFormat="1"/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1" applyNumberFormat="1" applyFont="1" applyFill="1" applyBorder="1" applyAlignment="1" applyProtection="1">
      <protection locked="0"/>
    </xf>
    <xf numFmtId="10" fontId="0" fillId="0" borderId="0" xfId="1" applyNumberFormat="1" applyFont="1"/>
    <xf numFmtId="14" fontId="0" fillId="2" borderId="0" xfId="0" applyNumberFormat="1" applyFill="1" applyProtection="1">
      <protection hidden="1"/>
    </xf>
    <xf numFmtId="2" fontId="0" fillId="3" borderId="0" xfId="0" applyNumberFormat="1" applyFill="1" applyProtection="1">
      <protection locked="0"/>
    </xf>
    <xf numFmtId="1" fontId="0" fillId="3" borderId="0" xfId="0" applyNumberFormat="1" applyFill="1" applyProtection="1">
      <protection locked="0"/>
    </xf>
    <xf numFmtId="164" fontId="0" fillId="3" borderId="0" xfId="1" applyNumberFormat="1" applyFont="1" applyFill="1" applyBorder="1" applyAlignment="1" applyProtection="1">
      <protection locked="0"/>
    </xf>
    <xf numFmtId="164" fontId="0" fillId="4" borderId="0" xfId="1" applyNumberFormat="1" applyFont="1" applyFill="1" applyBorder="1" applyAlignment="1" applyProtection="1">
      <protection hidden="1"/>
    </xf>
    <xf numFmtId="2" fontId="0" fillId="2" borderId="0" xfId="1" applyNumberFormat="1" applyFont="1" applyFill="1" applyBorder="1" applyAlignment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vertical="top" wrapText="1"/>
      <protection hidden="1"/>
    </xf>
    <xf numFmtId="0" fontId="0" fillId="4" borderId="0" xfId="0" applyFill="1" applyProtection="1">
      <protection hidden="1"/>
    </xf>
    <xf numFmtId="10" fontId="0" fillId="4" borderId="0" xfId="0" applyNumberFormat="1" applyFill="1" applyProtection="1">
      <protection hidden="1"/>
    </xf>
    <xf numFmtId="2" fontId="0" fillId="4" borderId="0" xfId="0" applyNumberFormat="1" applyFill="1" applyProtection="1">
      <protection hidden="1"/>
    </xf>
    <xf numFmtId="4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left" vertical="center" textRotation="90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workbookViewId="0">
      <selection activeCell="A4" sqref="A4"/>
    </sheetView>
  </sheetViews>
  <sheetFormatPr defaultRowHeight="14.4" x14ac:dyDescent="0.3"/>
  <cols>
    <col min="1" max="1" width="38.5546875" style="1" customWidth="1"/>
    <col min="2" max="2" width="11" style="1" customWidth="1"/>
    <col min="3" max="3" width="11" style="1" hidden="1" customWidth="1"/>
    <col min="4" max="4" width="4.5546875" style="1" customWidth="1"/>
    <col min="5" max="5" width="8.88671875" style="1"/>
    <col min="6" max="6" width="13.109375" style="1" customWidth="1"/>
    <col min="7" max="7" width="8.88671875" style="1"/>
    <col min="8" max="8" width="10.88671875" style="1" customWidth="1"/>
    <col min="9" max="9" width="10.77734375" style="1" customWidth="1"/>
    <col min="10" max="10" width="13.88671875" style="1" customWidth="1"/>
    <col min="11" max="20" width="8.88671875" style="1"/>
    <col min="21" max="21" width="11.44140625" style="1" bestFit="1" customWidth="1"/>
    <col min="22" max="22" width="9.88671875" style="1" bestFit="1" customWidth="1"/>
    <col min="23" max="16384" width="8.88671875" style="1"/>
  </cols>
  <sheetData>
    <row r="1" spans="1:22" x14ac:dyDescent="0.3">
      <c r="A1" s="17" t="s">
        <v>0</v>
      </c>
      <c r="B1" s="21">
        <f ca="1">TODAY()</f>
        <v>45396</v>
      </c>
      <c r="C1" s="31"/>
    </row>
    <row r="2" spans="1:22" x14ac:dyDescent="0.3">
      <c r="A2" s="17" t="s">
        <v>27</v>
      </c>
      <c r="B2" s="27">
        <v>8000</v>
      </c>
      <c r="C2" s="32"/>
    </row>
    <row r="3" spans="1:22" x14ac:dyDescent="0.3">
      <c r="A3" s="17" t="s">
        <v>33</v>
      </c>
      <c r="B3" s="28">
        <v>0</v>
      </c>
      <c r="C3" s="33"/>
    </row>
    <row r="4" spans="1:22" ht="28.8" x14ac:dyDescent="0.3">
      <c r="A4" s="17" t="s">
        <v>39</v>
      </c>
      <c r="B4" s="29">
        <v>0.98</v>
      </c>
      <c r="C4" s="34"/>
    </row>
    <row r="5" spans="1:22" ht="28.8" x14ac:dyDescent="0.3">
      <c r="A5" s="17" t="s">
        <v>34</v>
      </c>
      <c r="B5" s="25">
        <f>IF(B3&gt;0,(100-B3)*B6/100,B4)</f>
        <v>0.98</v>
      </c>
      <c r="C5" s="35"/>
    </row>
    <row r="6" spans="1:22" ht="28.8" x14ac:dyDescent="0.3">
      <c r="A6" s="17" t="s">
        <v>38</v>
      </c>
      <c r="B6" s="22">
        <v>1.48</v>
      </c>
      <c r="C6" s="36"/>
    </row>
    <row r="7" spans="1:22" x14ac:dyDescent="0.3">
      <c r="A7" s="17" t="s">
        <v>28</v>
      </c>
      <c r="B7" s="11">
        <v>120</v>
      </c>
      <c r="C7" s="37"/>
    </row>
    <row r="8" spans="1:22" x14ac:dyDescent="0.3">
      <c r="A8" s="17" t="s">
        <v>30</v>
      </c>
      <c r="B8" s="10">
        <v>20</v>
      </c>
      <c r="C8" s="38"/>
    </row>
    <row r="9" spans="1:22" x14ac:dyDescent="0.3">
      <c r="A9" s="17" t="s">
        <v>29</v>
      </c>
      <c r="B9" s="23">
        <v>6</v>
      </c>
      <c r="C9" s="39"/>
    </row>
    <row r="10" spans="1:22" ht="28.8" x14ac:dyDescent="0.3">
      <c r="A10" s="17" t="s">
        <v>1</v>
      </c>
      <c r="B10" s="18">
        <f ca="1">U25</f>
        <v>80.520905303955075</v>
      </c>
      <c r="C10" s="40"/>
    </row>
    <row r="11" spans="1:22" x14ac:dyDescent="0.3">
      <c r="A11" s="17" t="s">
        <v>2</v>
      </c>
      <c r="B11" s="19">
        <f>V25-I25</f>
        <v>13515.04</v>
      </c>
      <c r="C11" s="41"/>
    </row>
    <row r="12" spans="1:22" x14ac:dyDescent="0.3">
      <c r="A12" s="17" t="s">
        <v>3</v>
      </c>
      <c r="B12" s="19">
        <f>V25</f>
        <v>21515.040000000001</v>
      </c>
      <c r="C12" s="41"/>
    </row>
    <row r="13" spans="1:22" ht="15.6" x14ac:dyDescent="0.3">
      <c r="E13" s="45" t="s">
        <v>4</v>
      </c>
      <c r="F13" s="43" t="s">
        <v>5</v>
      </c>
      <c r="G13" s="43" t="s">
        <v>6</v>
      </c>
      <c r="H13" s="43" t="s">
        <v>7</v>
      </c>
      <c r="I13" s="46" t="s">
        <v>8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3" t="s">
        <v>9</v>
      </c>
      <c r="V13" s="43" t="s">
        <v>3</v>
      </c>
    </row>
    <row r="14" spans="1:22" ht="15.6" x14ac:dyDescent="0.3">
      <c r="E14" s="45"/>
      <c r="F14" s="43"/>
      <c r="G14" s="43"/>
      <c r="H14" s="43"/>
      <c r="I14" s="43" t="s">
        <v>10</v>
      </c>
      <c r="J14" s="43" t="s">
        <v>11</v>
      </c>
      <c r="K14" s="44" t="s">
        <v>40</v>
      </c>
      <c r="L14" s="44"/>
      <c r="M14" s="44"/>
      <c r="N14" s="44"/>
      <c r="O14" s="44"/>
      <c r="P14" s="44"/>
      <c r="Q14" s="44"/>
      <c r="R14" s="44"/>
      <c r="S14" s="44"/>
      <c r="T14" s="44"/>
      <c r="U14" s="43"/>
      <c r="V14" s="43"/>
    </row>
    <row r="15" spans="1:22" ht="15.6" x14ac:dyDescent="0.3">
      <c r="E15" s="45"/>
      <c r="F15" s="43"/>
      <c r="G15" s="43"/>
      <c r="H15" s="43"/>
      <c r="I15" s="43"/>
      <c r="J15" s="43"/>
      <c r="K15" s="44" t="s">
        <v>12</v>
      </c>
      <c r="L15" s="44"/>
      <c r="M15" s="44"/>
      <c r="N15" s="44" t="s">
        <v>13</v>
      </c>
      <c r="O15" s="44"/>
      <c r="P15" s="44" t="s">
        <v>14</v>
      </c>
      <c r="Q15" s="44"/>
      <c r="R15" s="44"/>
      <c r="S15" s="44"/>
      <c r="T15" s="44"/>
      <c r="U15" s="43"/>
      <c r="V15" s="43"/>
    </row>
    <row r="16" spans="1:22" ht="139.19999999999999" x14ac:dyDescent="0.3">
      <c r="E16" s="45"/>
      <c r="F16" s="43"/>
      <c r="G16" s="43"/>
      <c r="H16" s="43"/>
      <c r="I16" s="43"/>
      <c r="J16" s="43"/>
      <c r="K16" s="4" t="s">
        <v>15</v>
      </c>
      <c r="L16" s="4" t="s">
        <v>16</v>
      </c>
      <c r="M16" s="4" t="s">
        <v>17</v>
      </c>
      <c r="N16" s="4" t="s">
        <v>18</v>
      </c>
      <c r="O16" s="4" t="s">
        <v>19</v>
      </c>
      <c r="P16" s="4" t="s">
        <v>20</v>
      </c>
      <c r="Q16" s="4" t="s">
        <v>21</v>
      </c>
      <c r="R16" s="4" t="s">
        <v>22</v>
      </c>
      <c r="S16" s="4" t="s">
        <v>23</v>
      </c>
      <c r="T16" s="4" t="s">
        <v>24</v>
      </c>
      <c r="U16" s="43"/>
      <c r="V16" s="43"/>
    </row>
    <row r="17" spans="3:22" ht="15.6" x14ac:dyDescent="0.3">
      <c r="E17" s="3">
        <v>1</v>
      </c>
      <c r="F17" s="2">
        <v>2</v>
      </c>
      <c r="G17" s="2">
        <v>3</v>
      </c>
      <c r="H17" s="2">
        <v>4</v>
      </c>
      <c r="I17" s="2">
        <v>5</v>
      </c>
      <c r="J17" s="2">
        <v>6</v>
      </c>
      <c r="K17" s="3">
        <v>7</v>
      </c>
      <c r="L17" s="3">
        <v>8</v>
      </c>
      <c r="M17" s="3">
        <v>9</v>
      </c>
      <c r="N17" s="3">
        <v>10</v>
      </c>
      <c r="O17" s="3">
        <v>11</v>
      </c>
      <c r="P17" s="3">
        <v>12</v>
      </c>
      <c r="Q17" s="3">
        <v>13</v>
      </c>
      <c r="R17" s="3">
        <v>14</v>
      </c>
      <c r="S17" s="3">
        <v>15</v>
      </c>
      <c r="T17" s="3">
        <v>16</v>
      </c>
      <c r="U17" s="2">
        <v>17</v>
      </c>
      <c r="V17" s="2">
        <v>18</v>
      </c>
    </row>
    <row r="18" spans="3:22" ht="15.6" x14ac:dyDescent="0.3">
      <c r="C18" s="42">
        <f>H18</f>
        <v>-8000</v>
      </c>
      <c r="E18" s="6" t="s">
        <v>25</v>
      </c>
      <c r="F18" s="5">
        <f ca="1">B1</f>
        <v>45396</v>
      </c>
      <c r="G18" s="2" t="s">
        <v>25</v>
      </c>
      <c r="H18" s="12">
        <f>-B2</f>
        <v>-8000</v>
      </c>
      <c r="I18" s="13">
        <f>H18</f>
        <v>-8000</v>
      </c>
      <c r="J18" s="13" t="s">
        <v>25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2" t="s">
        <v>25</v>
      </c>
      <c r="V18" s="2" t="s">
        <v>25</v>
      </c>
    </row>
    <row r="19" spans="3:22" ht="15.6" x14ac:dyDescent="0.3">
      <c r="C19" s="42">
        <f>H19+T19</f>
        <v>1575.84</v>
      </c>
      <c r="E19" s="3">
        <v>1</v>
      </c>
      <c r="F19" s="5">
        <f t="shared" ref="F19:F24" ca="1" si="0">$F$18+$B$8*E19-IF(E19=$B$9,0,1)</f>
        <v>45415</v>
      </c>
      <c r="G19" s="2">
        <f>$B$8</f>
        <v>20</v>
      </c>
      <c r="H19" s="14">
        <f>J19+I19</f>
        <v>1568</v>
      </c>
      <c r="I19" s="14">
        <v>0</v>
      </c>
      <c r="J19" s="14">
        <f>ROUND(IF(E19=1,$B$5,$B$6)*$B$2/100,2)*$B$8</f>
        <v>1568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f>ROUND(H19*Data!$E$2,2)</f>
        <v>7.84</v>
      </c>
      <c r="U19" s="2" t="s">
        <v>25</v>
      </c>
      <c r="V19" s="2" t="s">
        <v>25</v>
      </c>
    </row>
    <row r="20" spans="3:22" ht="15.6" x14ac:dyDescent="0.3">
      <c r="C20" s="42">
        <f t="shared" ref="C20:C24" si="1">H20+T20</f>
        <v>2379.84</v>
      </c>
      <c r="E20" s="3">
        <v>2</v>
      </c>
      <c r="F20" s="5">
        <f t="shared" ca="1" si="0"/>
        <v>45435</v>
      </c>
      <c r="G20" s="2">
        <f t="shared" ref="G20:G24" si="2">$B$8</f>
        <v>20</v>
      </c>
      <c r="H20" s="14">
        <f t="shared" ref="H20:H24" si="3">J20+I20</f>
        <v>2368</v>
      </c>
      <c r="I20" s="14">
        <v>0</v>
      </c>
      <c r="J20" s="14">
        <f t="shared" ref="J20:J24" si="4">ROUND(IF(E20=1,$B$5,$B$6)*$B$2/100,2)*$B$8</f>
        <v>2368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f>ROUND(H20*Data!$E$2,2)</f>
        <v>11.84</v>
      </c>
      <c r="U20" s="2" t="s">
        <v>25</v>
      </c>
      <c r="V20" s="2" t="s">
        <v>25</v>
      </c>
    </row>
    <row r="21" spans="3:22" ht="15.6" x14ac:dyDescent="0.3">
      <c r="C21" s="42">
        <f t="shared" si="1"/>
        <v>2379.84</v>
      </c>
      <c r="E21" s="3">
        <v>3</v>
      </c>
      <c r="F21" s="5">
        <f t="shared" ca="1" si="0"/>
        <v>45455</v>
      </c>
      <c r="G21" s="2">
        <f t="shared" si="2"/>
        <v>20</v>
      </c>
      <c r="H21" s="14">
        <f t="shared" si="3"/>
        <v>2368</v>
      </c>
      <c r="I21" s="14">
        <v>0</v>
      </c>
      <c r="J21" s="14">
        <f t="shared" si="4"/>
        <v>2368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f>ROUND(H21*Data!$E$2,2)</f>
        <v>11.84</v>
      </c>
      <c r="U21" s="2" t="s">
        <v>25</v>
      </c>
      <c r="V21" s="2" t="s">
        <v>25</v>
      </c>
    </row>
    <row r="22" spans="3:22" ht="15.6" x14ac:dyDescent="0.3">
      <c r="C22" s="42">
        <f t="shared" si="1"/>
        <v>2379.84</v>
      </c>
      <c r="E22" s="3">
        <v>4</v>
      </c>
      <c r="F22" s="5">
        <f t="shared" ca="1" si="0"/>
        <v>45475</v>
      </c>
      <c r="G22" s="2">
        <f t="shared" si="2"/>
        <v>20</v>
      </c>
      <c r="H22" s="14">
        <f t="shared" si="3"/>
        <v>2368</v>
      </c>
      <c r="I22" s="14">
        <v>0</v>
      </c>
      <c r="J22" s="14">
        <f t="shared" si="4"/>
        <v>2368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f>ROUND(H22*Data!$E$2,2)</f>
        <v>11.84</v>
      </c>
      <c r="U22" s="2" t="s">
        <v>25</v>
      </c>
      <c r="V22" s="2" t="s">
        <v>25</v>
      </c>
    </row>
    <row r="23" spans="3:22" ht="15.6" x14ac:dyDescent="0.3">
      <c r="C23" s="42">
        <f t="shared" si="1"/>
        <v>2379.84</v>
      </c>
      <c r="E23" s="3">
        <v>5</v>
      </c>
      <c r="F23" s="5">
        <f t="shared" ca="1" si="0"/>
        <v>45495</v>
      </c>
      <c r="G23" s="2">
        <f t="shared" si="2"/>
        <v>20</v>
      </c>
      <c r="H23" s="14">
        <f t="shared" si="3"/>
        <v>2368</v>
      </c>
      <c r="I23" s="14">
        <v>0</v>
      </c>
      <c r="J23" s="14">
        <f t="shared" si="4"/>
        <v>2368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f>ROUND(H23*Data!$E$2,2)</f>
        <v>11.84</v>
      </c>
      <c r="U23" s="2" t="s">
        <v>25</v>
      </c>
      <c r="V23" s="2" t="s">
        <v>25</v>
      </c>
    </row>
    <row r="24" spans="3:22" ht="15.6" x14ac:dyDescent="0.3">
      <c r="C24" s="42">
        <f t="shared" si="1"/>
        <v>10419.84</v>
      </c>
      <c r="E24" s="3">
        <v>6</v>
      </c>
      <c r="F24" s="5">
        <f t="shared" ca="1" si="0"/>
        <v>45516</v>
      </c>
      <c r="G24" s="2">
        <f t="shared" si="2"/>
        <v>20</v>
      </c>
      <c r="H24" s="14">
        <f t="shared" si="3"/>
        <v>10368</v>
      </c>
      <c r="I24" s="14">
        <f>B2</f>
        <v>8000</v>
      </c>
      <c r="J24" s="14">
        <f t="shared" si="4"/>
        <v>2368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f>ROUND(H24*Data!$E$2,2)</f>
        <v>51.84</v>
      </c>
      <c r="U24" s="2" t="s">
        <v>25</v>
      </c>
      <c r="V24" s="2" t="s">
        <v>25</v>
      </c>
    </row>
    <row r="25" spans="3:22" s="24" customFormat="1" ht="15.6" x14ac:dyDescent="0.3">
      <c r="E25" s="7" t="s">
        <v>26</v>
      </c>
      <c r="F25" s="8" t="s">
        <v>25</v>
      </c>
      <c r="G25" s="9">
        <f>SUM(G19:G24)</f>
        <v>120</v>
      </c>
      <c r="H25" s="15">
        <f>SUM(H19:H24)</f>
        <v>21408</v>
      </c>
      <c r="I25" s="15">
        <f t="shared" ref="I25:J25" si="5">SUM(I19:I24)</f>
        <v>8000</v>
      </c>
      <c r="J25" s="15">
        <f t="shared" si="5"/>
        <v>13408</v>
      </c>
      <c r="K25" s="9">
        <f>SUM(K19:K24)</f>
        <v>0</v>
      </c>
      <c r="L25" s="9">
        <f t="shared" ref="L25:T25" si="6">SUM(L19:L24)</f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  <c r="S25" s="9">
        <f t="shared" si="6"/>
        <v>0</v>
      </c>
      <c r="T25" s="9">
        <f t="shared" si="6"/>
        <v>107.04</v>
      </c>
      <c r="U25" s="16">
        <f ca="1">XIRR(C18:C24,F18:F24)</f>
        <v>80.520905303955075</v>
      </c>
      <c r="V25" s="15">
        <f>SUM(I25:T25)</f>
        <v>21515.040000000001</v>
      </c>
    </row>
  </sheetData>
  <sheetProtection algorithmName="SHA-512" hashValue="HfU7qwx74qnwfq3v5VTMuEYAX/wIQ4Kz/BstJOrCEvuE/Nyc7aqVcYB9gml9JU+/nkTut22Qhs5/LiRScLRhQA==" saltValue="PVUZtUOmrabj4ecFzOvn3A==" spinCount="100000" sheet="1" formatCells="0" formatColumns="0" formatRows="0" insertColumns="0" insertRows="0" insertHyperlinks="0" deleteColumns="0" deleteRows="0" sort="0" autoFilter="0" pivotTables="0"/>
  <mergeCells count="13">
    <mergeCell ref="E13:E16"/>
    <mergeCell ref="F13:F16"/>
    <mergeCell ref="G13:G16"/>
    <mergeCell ref="H13:H16"/>
    <mergeCell ref="I13:T13"/>
    <mergeCell ref="V13:V16"/>
    <mergeCell ref="I14:I16"/>
    <mergeCell ref="J14:J16"/>
    <mergeCell ref="K14:T14"/>
    <mergeCell ref="K15:M15"/>
    <mergeCell ref="N15:O15"/>
    <mergeCell ref="P15:T15"/>
    <mergeCell ref="U13:U16"/>
  </mergeCells>
  <dataValidations count="4">
    <dataValidation operator="equal" allowBlank="1" showInputMessage="1" showErrorMessage="1" sqref="B6:C6" xr:uid="{CF662951-8C6D-487A-B5D6-318906C73670}"/>
    <dataValidation type="list" allowBlank="1" showInputMessage="1" showErrorMessage="1" sqref="B2:C2" xr:uid="{9BB9DC57-2097-4AA9-91B6-89C5D1F1102A}">
      <formula1>credit_amount</formula1>
    </dataValidation>
    <dataValidation type="list" allowBlank="1" showInputMessage="1" showErrorMessage="1" sqref="B4:C4" xr:uid="{D59DD60F-D2AE-49AF-8576-CE988170A7F5}">
      <formula1>discount_rate</formula1>
    </dataValidation>
    <dataValidation type="list" allowBlank="1" showInputMessage="1" showErrorMessage="1" sqref="B3:C3" xr:uid="{2A76B263-6E25-465A-9226-5A0B535FBC14}">
      <formula1>promocode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238-5F52-45CF-A561-98BDACF42332}">
  <dimension ref="A1:E172"/>
  <sheetViews>
    <sheetView topLeftCell="A163" workbookViewId="0">
      <selection activeCell="B190" sqref="B190"/>
    </sheetView>
  </sheetViews>
  <sheetFormatPr defaultRowHeight="14.4" x14ac:dyDescent="0.3"/>
  <cols>
    <col min="1" max="1" width="13.109375" bestFit="1" customWidth="1"/>
    <col min="2" max="2" width="10.44140625" bestFit="1" customWidth="1"/>
    <col min="3" max="3" width="12.21875" bestFit="1" customWidth="1"/>
  </cols>
  <sheetData>
    <row r="1" spans="1:5" x14ac:dyDescent="0.3">
      <c r="A1" s="20" t="s">
        <v>31</v>
      </c>
      <c r="B1" s="20" t="s">
        <v>32</v>
      </c>
      <c r="C1" s="20" t="s">
        <v>36</v>
      </c>
      <c r="D1" s="20" t="s">
        <v>35</v>
      </c>
      <c r="E1" s="20" t="s">
        <v>37</v>
      </c>
    </row>
    <row r="2" spans="1:5" x14ac:dyDescent="0.3">
      <c r="A2">
        <v>8000</v>
      </c>
      <c r="B2">
        <v>0</v>
      </c>
      <c r="C2">
        <v>0</v>
      </c>
      <c r="D2" s="26">
        <f>ROUND(START!$B$6*(100-Data!C2)/100,3)</f>
        <v>1.48</v>
      </c>
      <c r="E2" s="30">
        <v>5.0000000000000001E-3</v>
      </c>
    </row>
    <row r="3" spans="1:5" x14ac:dyDescent="0.3">
      <c r="A3">
        <f>A2+100</f>
        <v>8100</v>
      </c>
      <c r="B3">
        <v>10</v>
      </c>
      <c r="C3">
        <v>10</v>
      </c>
      <c r="D3" s="26">
        <f>ROUND(START!$B$6*(100-Data!C3)/100,3)</f>
        <v>1.3320000000000001</v>
      </c>
    </row>
    <row r="4" spans="1:5" x14ac:dyDescent="0.3">
      <c r="A4">
        <f t="shared" ref="A4:A67" si="0">A3+100</f>
        <v>8200</v>
      </c>
      <c r="B4">
        <v>15</v>
      </c>
      <c r="C4">
        <v>15</v>
      </c>
      <c r="D4" s="26">
        <f>ROUND(START!$B$6*(100-Data!C4)/100,3)</f>
        <v>1.258</v>
      </c>
    </row>
    <row r="5" spans="1:5" x14ac:dyDescent="0.3">
      <c r="A5">
        <f t="shared" si="0"/>
        <v>8300</v>
      </c>
      <c r="B5">
        <v>20</v>
      </c>
      <c r="C5">
        <v>20</v>
      </c>
      <c r="D5" s="26">
        <f>ROUND(START!$B$6*(100-Data!C5)/100,3)</f>
        <v>1.1839999999999999</v>
      </c>
    </row>
    <row r="6" spans="1:5" x14ac:dyDescent="0.3">
      <c r="A6">
        <f t="shared" si="0"/>
        <v>8400</v>
      </c>
      <c r="B6">
        <v>30</v>
      </c>
      <c r="C6">
        <v>25</v>
      </c>
      <c r="D6" s="26">
        <f>ROUND(START!$B$6*(100-Data!C6)/100,3)</f>
        <v>1.1100000000000001</v>
      </c>
    </row>
    <row r="7" spans="1:5" x14ac:dyDescent="0.3">
      <c r="A7">
        <f t="shared" si="0"/>
        <v>8500</v>
      </c>
      <c r="B7">
        <v>40</v>
      </c>
      <c r="C7">
        <v>30</v>
      </c>
      <c r="D7" s="26">
        <f>ROUND(START!$B$6*(100-Data!C7)/100,3)</f>
        <v>1.036</v>
      </c>
    </row>
    <row r="8" spans="1:5" x14ac:dyDescent="0.3">
      <c r="A8">
        <f t="shared" si="0"/>
        <v>8600</v>
      </c>
      <c r="B8">
        <v>50</v>
      </c>
      <c r="C8">
        <v>35</v>
      </c>
      <c r="D8" s="26">
        <f>ROUND(START!$B$6*(100-Data!C8)/100,3)</f>
        <v>0.96199999999999997</v>
      </c>
    </row>
    <row r="9" spans="1:5" x14ac:dyDescent="0.3">
      <c r="A9">
        <f t="shared" si="0"/>
        <v>8700</v>
      </c>
      <c r="B9">
        <v>60</v>
      </c>
      <c r="C9">
        <v>40</v>
      </c>
      <c r="D9" s="26">
        <f>ROUND(START!$B$6*(100-Data!C9)/100,3)</f>
        <v>0.88800000000000001</v>
      </c>
    </row>
    <row r="10" spans="1:5" x14ac:dyDescent="0.3">
      <c r="A10">
        <f t="shared" si="0"/>
        <v>8800</v>
      </c>
      <c r="B10">
        <v>70</v>
      </c>
      <c r="C10">
        <v>50</v>
      </c>
      <c r="D10" s="26">
        <f>ROUND(START!$B$6*(100-Data!C10)/100,3)</f>
        <v>0.74</v>
      </c>
    </row>
    <row r="11" spans="1:5" x14ac:dyDescent="0.3">
      <c r="A11">
        <f t="shared" si="0"/>
        <v>8900</v>
      </c>
      <c r="B11">
        <v>80</v>
      </c>
      <c r="C11">
        <v>60</v>
      </c>
      <c r="D11" s="26">
        <f>ROUND(START!$B$6*(100-Data!C11)/100,3)</f>
        <v>0.59199999999999997</v>
      </c>
    </row>
    <row r="12" spans="1:5" x14ac:dyDescent="0.3">
      <c r="A12">
        <f t="shared" si="0"/>
        <v>9000</v>
      </c>
      <c r="B12">
        <v>90</v>
      </c>
      <c r="C12">
        <v>70</v>
      </c>
      <c r="D12" s="26">
        <f>ROUND(START!$B$6*(100-Data!C12)/100,3)</f>
        <v>0.44400000000000001</v>
      </c>
    </row>
    <row r="13" spans="1:5" x14ac:dyDescent="0.3">
      <c r="A13">
        <f t="shared" si="0"/>
        <v>9100</v>
      </c>
      <c r="C13">
        <v>80</v>
      </c>
      <c r="D13" s="26">
        <f>ROUND(START!$B$6*(100-Data!C13)/100,3)</f>
        <v>0.29599999999999999</v>
      </c>
    </row>
    <row r="14" spans="1:5" x14ac:dyDescent="0.3">
      <c r="A14">
        <f t="shared" si="0"/>
        <v>9200</v>
      </c>
      <c r="C14">
        <v>90</v>
      </c>
      <c r="D14" s="26">
        <f>ROUND(START!$B$6*(100-Data!C14)/100,3)</f>
        <v>0.14799999999999999</v>
      </c>
    </row>
    <row r="15" spans="1:5" x14ac:dyDescent="0.3">
      <c r="A15">
        <f t="shared" si="0"/>
        <v>9300</v>
      </c>
      <c r="C15">
        <v>99.95</v>
      </c>
      <c r="D15" s="26">
        <v>0.01</v>
      </c>
    </row>
    <row r="16" spans="1:5" x14ac:dyDescent="0.3">
      <c r="A16">
        <f t="shared" si="0"/>
        <v>9400</v>
      </c>
    </row>
    <row r="17" spans="1:1" x14ac:dyDescent="0.3">
      <c r="A17">
        <f t="shared" si="0"/>
        <v>9500</v>
      </c>
    </row>
    <row r="18" spans="1:1" x14ac:dyDescent="0.3">
      <c r="A18">
        <f t="shared" si="0"/>
        <v>9600</v>
      </c>
    </row>
    <row r="19" spans="1:1" x14ac:dyDescent="0.3">
      <c r="A19">
        <f t="shared" si="0"/>
        <v>9700</v>
      </c>
    </row>
    <row r="20" spans="1:1" x14ac:dyDescent="0.3">
      <c r="A20">
        <f t="shared" si="0"/>
        <v>9800</v>
      </c>
    </row>
    <row r="21" spans="1:1" x14ac:dyDescent="0.3">
      <c r="A21">
        <f t="shared" si="0"/>
        <v>9900</v>
      </c>
    </row>
    <row r="22" spans="1:1" x14ac:dyDescent="0.3">
      <c r="A22">
        <f t="shared" si="0"/>
        <v>10000</v>
      </c>
    </row>
    <row r="23" spans="1:1" x14ac:dyDescent="0.3">
      <c r="A23">
        <f t="shared" si="0"/>
        <v>10100</v>
      </c>
    </row>
    <row r="24" spans="1:1" x14ac:dyDescent="0.3">
      <c r="A24">
        <f t="shared" si="0"/>
        <v>10200</v>
      </c>
    </row>
    <row r="25" spans="1:1" x14ac:dyDescent="0.3">
      <c r="A25">
        <f t="shared" si="0"/>
        <v>10300</v>
      </c>
    </row>
    <row r="26" spans="1:1" x14ac:dyDescent="0.3">
      <c r="A26">
        <f t="shared" si="0"/>
        <v>10400</v>
      </c>
    </row>
    <row r="27" spans="1:1" x14ac:dyDescent="0.3">
      <c r="A27">
        <f t="shared" si="0"/>
        <v>10500</v>
      </c>
    </row>
    <row r="28" spans="1:1" x14ac:dyDescent="0.3">
      <c r="A28">
        <f t="shared" si="0"/>
        <v>10600</v>
      </c>
    </row>
    <row r="29" spans="1:1" x14ac:dyDescent="0.3">
      <c r="A29">
        <f t="shared" si="0"/>
        <v>10700</v>
      </c>
    </row>
    <row r="30" spans="1:1" x14ac:dyDescent="0.3">
      <c r="A30">
        <f t="shared" si="0"/>
        <v>10800</v>
      </c>
    </row>
    <row r="31" spans="1:1" x14ac:dyDescent="0.3">
      <c r="A31">
        <f t="shared" si="0"/>
        <v>10900</v>
      </c>
    </row>
    <row r="32" spans="1:1" x14ac:dyDescent="0.3">
      <c r="A32">
        <f>A31+100</f>
        <v>11000</v>
      </c>
    </row>
    <row r="33" spans="1:1" x14ac:dyDescent="0.3">
      <c r="A33">
        <f t="shared" si="0"/>
        <v>11100</v>
      </c>
    </row>
    <row r="34" spans="1:1" x14ac:dyDescent="0.3">
      <c r="A34">
        <f t="shared" si="0"/>
        <v>11200</v>
      </c>
    </row>
    <row r="35" spans="1:1" x14ac:dyDescent="0.3">
      <c r="A35">
        <f t="shared" si="0"/>
        <v>11300</v>
      </c>
    </row>
    <row r="36" spans="1:1" x14ac:dyDescent="0.3">
      <c r="A36">
        <f t="shared" si="0"/>
        <v>11400</v>
      </c>
    </row>
    <row r="37" spans="1:1" x14ac:dyDescent="0.3">
      <c r="A37">
        <f t="shared" si="0"/>
        <v>11500</v>
      </c>
    </row>
    <row r="38" spans="1:1" x14ac:dyDescent="0.3">
      <c r="A38">
        <f t="shared" si="0"/>
        <v>11600</v>
      </c>
    </row>
    <row r="39" spans="1:1" x14ac:dyDescent="0.3">
      <c r="A39">
        <f t="shared" si="0"/>
        <v>11700</v>
      </c>
    </row>
    <row r="40" spans="1:1" x14ac:dyDescent="0.3">
      <c r="A40">
        <f t="shared" si="0"/>
        <v>11800</v>
      </c>
    </row>
    <row r="41" spans="1:1" x14ac:dyDescent="0.3">
      <c r="A41">
        <f t="shared" si="0"/>
        <v>11900</v>
      </c>
    </row>
    <row r="42" spans="1:1" x14ac:dyDescent="0.3">
      <c r="A42">
        <f t="shared" si="0"/>
        <v>12000</v>
      </c>
    </row>
    <row r="43" spans="1:1" x14ac:dyDescent="0.3">
      <c r="A43">
        <f t="shared" si="0"/>
        <v>12100</v>
      </c>
    </row>
    <row r="44" spans="1:1" x14ac:dyDescent="0.3">
      <c r="A44">
        <f t="shared" si="0"/>
        <v>12200</v>
      </c>
    </row>
    <row r="45" spans="1:1" x14ac:dyDescent="0.3">
      <c r="A45">
        <f t="shared" si="0"/>
        <v>12300</v>
      </c>
    </row>
    <row r="46" spans="1:1" x14ac:dyDescent="0.3">
      <c r="A46">
        <f t="shared" si="0"/>
        <v>12400</v>
      </c>
    </row>
    <row r="47" spans="1:1" x14ac:dyDescent="0.3">
      <c r="A47">
        <f t="shared" si="0"/>
        <v>12500</v>
      </c>
    </row>
    <row r="48" spans="1:1" x14ac:dyDescent="0.3">
      <c r="A48">
        <f t="shared" si="0"/>
        <v>12600</v>
      </c>
    </row>
    <row r="49" spans="1:1" x14ac:dyDescent="0.3">
      <c r="A49">
        <f t="shared" si="0"/>
        <v>12700</v>
      </c>
    </row>
    <row r="50" spans="1:1" x14ac:dyDescent="0.3">
      <c r="A50">
        <f t="shared" si="0"/>
        <v>12800</v>
      </c>
    </row>
    <row r="51" spans="1:1" x14ac:dyDescent="0.3">
      <c r="A51">
        <f t="shared" si="0"/>
        <v>12900</v>
      </c>
    </row>
    <row r="52" spans="1:1" x14ac:dyDescent="0.3">
      <c r="A52">
        <f t="shared" si="0"/>
        <v>13000</v>
      </c>
    </row>
    <row r="53" spans="1:1" x14ac:dyDescent="0.3">
      <c r="A53">
        <f t="shared" si="0"/>
        <v>13100</v>
      </c>
    </row>
    <row r="54" spans="1:1" x14ac:dyDescent="0.3">
      <c r="A54">
        <f t="shared" si="0"/>
        <v>13200</v>
      </c>
    </row>
    <row r="55" spans="1:1" x14ac:dyDescent="0.3">
      <c r="A55">
        <f>A54+100</f>
        <v>13300</v>
      </c>
    </row>
    <row r="56" spans="1:1" x14ac:dyDescent="0.3">
      <c r="A56">
        <f t="shared" si="0"/>
        <v>13400</v>
      </c>
    </row>
    <row r="57" spans="1:1" x14ac:dyDescent="0.3">
      <c r="A57">
        <f t="shared" si="0"/>
        <v>13500</v>
      </c>
    </row>
    <row r="58" spans="1:1" x14ac:dyDescent="0.3">
      <c r="A58">
        <f t="shared" si="0"/>
        <v>13600</v>
      </c>
    </row>
    <row r="59" spans="1:1" x14ac:dyDescent="0.3">
      <c r="A59">
        <f t="shared" si="0"/>
        <v>13700</v>
      </c>
    </row>
    <row r="60" spans="1:1" x14ac:dyDescent="0.3">
      <c r="A60">
        <f t="shared" si="0"/>
        <v>13800</v>
      </c>
    </row>
    <row r="61" spans="1:1" x14ac:dyDescent="0.3">
      <c r="A61">
        <f t="shared" si="0"/>
        <v>13900</v>
      </c>
    </row>
    <row r="62" spans="1:1" x14ac:dyDescent="0.3">
      <c r="A62">
        <f t="shared" si="0"/>
        <v>14000</v>
      </c>
    </row>
    <row r="63" spans="1:1" x14ac:dyDescent="0.3">
      <c r="A63">
        <f t="shared" si="0"/>
        <v>14100</v>
      </c>
    </row>
    <row r="64" spans="1:1" x14ac:dyDescent="0.3">
      <c r="A64">
        <f t="shared" si="0"/>
        <v>14200</v>
      </c>
    </row>
    <row r="65" spans="1:1" x14ac:dyDescent="0.3">
      <c r="A65">
        <f t="shared" si="0"/>
        <v>14300</v>
      </c>
    </row>
    <row r="66" spans="1:1" x14ac:dyDescent="0.3">
      <c r="A66">
        <f t="shared" si="0"/>
        <v>14400</v>
      </c>
    </row>
    <row r="67" spans="1:1" x14ac:dyDescent="0.3">
      <c r="A67">
        <f t="shared" si="0"/>
        <v>14500</v>
      </c>
    </row>
    <row r="68" spans="1:1" x14ac:dyDescent="0.3">
      <c r="A68">
        <f t="shared" ref="A68:A71" si="1">A67+100</f>
        <v>14600</v>
      </c>
    </row>
    <row r="69" spans="1:1" x14ac:dyDescent="0.3">
      <c r="A69">
        <f t="shared" si="1"/>
        <v>14700</v>
      </c>
    </row>
    <row r="70" spans="1:1" x14ac:dyDescent="0.3">
      <c r="A70">
        <f t="shared" si="1"/>
        <v>14800</v>
      </c>
    </row>
    <row r="71" spans="1:1" x14ac:dyDescent="0.3">
      <c r="A71">
        <f t="shared" si="1"/>
        <v>14900</v>
      </c>
    </row>
    <row r="72" spans="1:1" x14ac:dyDescent="0.3">
      <c r="A72">
        <f>A71+100</f>
        <v>15000</v>
      </c>
    </row>
    <row r="73" spans="1:1" x14ac:dyDescent="0.3">
      <c r="A73">
        <f t="shared" ref="A73:A89" si="2">A72+100</f>
        <v>15100</v>
      </c>
    </row>
    <row r="74" spans="1:1" x14ac:dyDescent="0.3">
      <c r="A74">
        <f t="shared" si="2"/>
        <v>15200</v>
      </c>
    </row>
    <row r="75" spans="1:1" x14ac:dyDescent="0.3">
      <c r="A75">
        <f t="shared" si="2"/>
        <v>15300</v>
      </c>
    </row>
    <row r="76" spans="1:1" x14ac:dyDescent="0.3">
      <c r="A76">
        <f t="shared" si="2"/>
        <v>15400</v>
      </c>
    </row>
    <row r="77" spans="1:1" x14ac:dyDescent="0.3">
      <c r="A77">
        <f t="shared" si="2"/>
        <v>15500</v>
      </c>
    </row>
    <row r="78" spans="1:1" x14ac:dyDescent="0.3">
      <c r="A78">
        <f t="shared" si="2"/>
        <v>15600</v>
      </c>
    </row>
    <row r="79" spans="1:1" x14ac:dyDescent="0.3">
      <c r="A79">
        <f t="shared" si="2"/>
        <v>15700</v>
      </c>
    </row>
    <row r="80" spans="1:1" x14ac:dyDescent="0.3">
      <c r="A80">
        <f t="shared" si="2"/>
        <v>15800</v>
      </c>
    </row>
    <row r="81" spans="1:1" x14ac:dyDescent="0.3">
      <c r="A81">
        <f t="shared" si="2"/>
        <v>15900</v>
      </c>
    </row>
    <row r="82" spans="1:1" x14ac:dyDescent="0.3">
      <c r="A82">
        <f t="shared" si="2"/>
        <v>16000</v>
      </c>
    </row>
    <row r="83" spans="1:1" x14ac:dyDescent="0.3">
      <c r="A83">
        <f t="shared" si="2"/>
        <v>16100</v>
      </c>
    </row>
    <row r="84" spans="1:1" x14ac:dyDescent="0.3">
      <c r="A84">
        <f t="shared" si="2"/>
        <v>16200</v>
      </c>
    </row>
    <row r="85" spans="1:1" x14ac:dyDescent="0.3">
      <c r="A85">
        <f t="shared" si="2"/>
        <v>16300</v>
      </c>
    </row>
    <row r="86" spans="1:1" x14ac:dyDescent="0.3">
      <c r="A86">
        <f t="shared" si="2"/>
        <v>16400</v>
      </c>
    </row>
    <row r="87" spans="1:1" x14ac:dyDescent="0.3">
      <c r="A87">
        <f t="shared" si="2"/>
        <v>16500</v>
      </c>
    </row>
    <row r="88" spans="1:1" x14ac:dyDescent="0.3">
      <c r="A88">
        <f t="shared" si="2"/>
        <v>16600</v>
      </c>
    </row>
    <row r="89" spans="1:1" x14ac:dyDescent="0.3">
      <c r="A89">
        <f t="shared" si="2"/>
        <v>16700</v>
      </c>
    </row>
    <row r="90" spans="1:1" x14ac:dyDescent="0.3">
      <c r="A90">
        <f>A89+100</f>
        <v>16800</v>
      </c>
    </row>
    <row r="91" spans="1:1" x14ac:dyDescent="0.3">
      <c r="A91">
        <f t="shared" ref="A91:A172" si="3">A90+100</f>
        <v>16900</v>
      </c>
    </row>
    <row r="92" spans="1:1" x14ac:dyDescent="0.3">
      <c r="A92">
        <f t="shared" si="3"/>
        <v>17000</v>
      </c>
    </row>
    <row r="93" spans="1:1" x14ac:dyDescent="0.3">
      <c r="A93">
        <f t="shared" si="3"/>
        <v>17100</v>
      </c>
    </row>
    <row r="94" spans="1:1" x14ac:dyDescent="0.3">
      <c r="A94">
        <f t="shared" si="3"/>
        <v>17200</v>
      </c>
    </row>
    <row r="95" spans="1:1" x14ac:dyDescent="0.3">
      <c r="A95">
        <f t="shared" si="3"/>
        <v>17300</v>
      </c>
    </row>
    <row r="96" spans="1:1" x14ac:dyDescent="0.3">
      <c r="A96">
        <f t="shared" si="3"/>
        <v>17400</v>
      </c>
    </row>
    <row r="97" spans="1:1" x14ac:dyDescent="0.3">
      <c r="A97">
        <f t="shared" si="3"/>
        <v>17500</v>
      </c>
    </row>
    <row r="98" spans="1:1" x14ac:dyDescent="0.3">
      <c r="A98">
        <f t="shared" si="3"/>
        <v>17600</v>
      </c>
    </row>
    <row r="99" spans="1:1" x14ac:dyDescent="0.3">
      <c r="A99">
        <f t="shared" si="3"/>
        <v>17700</v>
      </c>
    </row>
    <row r="100" spans="1:1" x14ac:dyDescent="0.3">
      <c r="A100">
        <f t="shared" si="3"/>
        <v>17800</v>
      </c>
    </row>
    <row r="101" spans="1:1" x14ac:dyDescent="0.3">
      <c r="A101">
        <f t="shared" si="3"/>
        <v>17900</v>
      </c>
    </row>
    <row r="102" spans="1:1" x14ac:dyDescent="0.3">
      <c r="A102">
        <f t="shared" si="3"/>
        <v>18000</v>
      </c>
    </row>
    <row r="103" spans="1:1" x14ac:dyDescent="0.3">
      <c r="A103">
        <f t="shared" si="3"/>
        <v>18100</v>
      </c>
    </row>
    <row r="104" spans="1:1" x14ac:dyDescent="0.3">
      <c r="A104">
        <f t="shared" si="3"/>
        <v>18200</v>
      </c>
    </row>
    <row r="105" spans="1:1" x14ac:dyDescent="0.3">
      <c r="A105">
        <f t="shared" si="3"/>
        <v>18300</v>
      </c>
    </row>
    <row r="106" spans="1:1" x14ac:dyDescent="0.3">
      <c r="A106">
        <f t="shared" si="3"/>
        <v>18400</v>
      </c>
    </row>
    <row r="107" spans="1:1" x14ac:dyDescent="0.3">
      <c r="A107">
        <f t="shared" si="3"/>
        <v>18500</v>
      </c>
    </row>
    <row r="108" spans="1:1" x14ac:dyDescent="0.3">
      <c r="A108">
        <f t="shared" si="3"/>
        <v>18600</v>
      </c>
    </row>
    <row r="109" spans="1:1" x14ac:dyDescent="0.3">
      <c r="A109">
        <f t="shared" si="3"/>
        <v>18700</v>
      </c>
    </row>
    <row r="110" spans="1:1" x14ac:dyDescent="0.3">
      <c r="A110">
        <f t="shared" si="3"/>
        <v>18800</v>
      </c>
    </row>
    <row r="111" spans="1:1" x14ac:dyDescent="0.3">
      <c r="A111">
        <f t="shared" si="3"/>
        <v>18900</v>
      </c>
    </row>
    <row r="112" spans="1:1" x14ac:dyDescent="0.3">
      <c r="A112">
        <f t="shared" si="3"/>
        <v>19000</v>
      </c>
    </row>
    <row r="113" spans="1:1" x14ac:dyDescent="0.3">
      <c r="A113">
        <f t="shared" si="3"/>
        <v>19100</v>
      </c>
    </row>
    <row r="114" spans="1:1" x14ac:dyDescent="0.3">
      <c r="A114">
        <f t="shared" si="3"/>
        <v>19200</v>
      </c>
    </row>
    <row r="115" spans="1:1" x14ac:dyDescent="0.3">
      <c r="A115">
        <f t="shared" si="3"/>
        <v>19300</v>
      </c>
    </row>
    <row r="116" spans="1:1" x14ac:dyDescent="0.3">
      <c r="A116">
        <f t="shared" si="3"/>
        <v>19400</v>
      </c>
    </row>
    <row r="117" spans="1:1" x14ac:dyDescent="0.3">
      <c r="A117">
        <f t="shared" si="3"/>
        <v>19500</v>
      </c>
    </row>
    <row r="118" spans="1:1" x14ac:dyDescent="0.3">
      <c r="A118">
        <f t="shared" si="3"/>
        <v>19600</v>
      </c>
    </row>
    <row r="119" spans="1:1" x14ac:dyDescent="0.3">
      <c r="A119">
        <f t="shared" si="3"/>
        <v>19700</v>
      </c>
    </row>
    <row r="120" spans="1:1" x14ac:dyDescent="0.3">
      <c r="A120">
        <f t="shared" si="3"/>
        <v>19800</v>
      </c>
    </row>
    <row r="121" spans="1:1" x14ac:dyDescent="0.3">
      <c r="A121">
        <f t="shared" si="3"/>
        <v>19900</v>
      </c>
    </row>
    <row r="122" spans="1:1" x14ac:dyDescent="0.3">
      <c r="A122">
        <f t="shared" si="3"/>
        <v>20000</v>
      </c>
    </row>
    <row r="123" spans="1:1" x14ac:dyDescent="0.3">
      <c r="A123">
        <f t="shared" si="3"/>
        <v>20100</v>
      </c>
    </row>
    <row r="124" spans="1:1" x14ac:dyDescent="0.3">
      <c r="A124">
        <f t="shared" si="3"/>
        <v>20200</v>
      </c>
    </row>
    <row r="125" spans="1:1" x14ac:dyDescent="0.3">
      <c r="A125">
        <f t="shared" si="3"/>
        <v>20300</v>
      </c>
    </row>
    <row r="126" spans="1:1" x14ac:dyDescent="0.3">
      <c r="A126">
        <f t="shared" si="3"/>
        <v>20400</v>
      </c>
    </row>
    <row r="127" spans="1:1" x14ac:dyDescent="0.3">
      <c r="A127">
        <f t="shared" si="3"/>
        <v>20500</v>
      </c>
    </row>
    <row r="128" spans="1:1" x14ac:dyDescent="0.3">
      <c r="A128">
        <f t="shared" si="3"/>
        <v>20600</v>
      </c>
    </row>
    <row r="129" spans="1:1" x14ac:dyDescent="0.3">
      <c r="A129">
        <f t="shared" si="3"/>
        <v>20700</v>
      </c>
    </row>
    <row r="130" spans="1:1" x14ac:dyDescent="0.3">
      <c r="A130">
        <f t="shared" si="3"/>
        <v>20800</v>
      </c>
    </row>
    <row r="131" spans="1:1" x14ac:dyDescent="0.3">
      <c r="A131">
        <f t="shared" si="3"/>
        <v>20900</v>
      </c>
    </row>
    <row r="132" spans="1:1" x14ac:dyDescent="0.3">
      <c r="A132">
        <f t="shared" si="3"/>
        <v>21000</v>
      </c>
    </row>
    <row r="133" spans="1:1" x14ac:dyDescent="0.3">
      <c r="A133">
        <f t="shared" si="3"/>
        <v>21100</v>
      </c>
    </row>
    <row r="134" spans="1:1" x14ac:dyDescent="0.3">
      <c r="A134">
        <f t="shared" si="3"/>
        <v>21200</v>
      </c>
    </row>
    <row r="135" spans="1:1" x14ac:dyDescent="0.3">
      <c r="A135">
        <f t="shared" si="3"/>
        <v>21300</v>
      </c>
    </row>
    <row r="136" spans="1:1" x14ac:dyDescent="0.3">
      <c r="A136">
        <f t="shared" si="3"/>
        <v>21400</v>
      </c>
    </row>
    <row r="137" spans="1:1" x14ac:dyDescent="0.3">
      <c r="A137">
        <f t="shared" si="3"/>
        <v>21500</v>
      </c>
    </row>
    <row r="138" spans="1:1" x14ac:dyDescent="0.3">
      <c r="A138">
        <f t="shared" si="3"/>
        <v>21600</v>
      </c>
    </row>
    <row r="139" spans="1:1" x14ac:dyDescent="0.3">
      <c r="A139">
        <f t="shared" si="3"/>
        <v>21700</v>
      </c>
    </row>
    <row r="140" spans="1:1" x14ac:dyDescent="0.3">
      <c r="A140">
        <f t="shared" si="3"/>
        <v>21800</v>
      </c>
    </row>
    <row r="141" spans="1:1" x14ac:dyDescent="0.3">
      <c r="A141">
        <f t="shared" si="3"/>
        <v>21900</v>
      </c>
    </row>
    <row r="142" spans="1:1" x14ac:dyDescent="0.3">
      <c r="A142">
        <f t="shared" si="3"/>
        <v>22000</v>
      </c>
    </row>
    <row r="143" spans="1:1" x14ac:dyDescent="0.3">
      <c r="A143">
        <f t="shared" si="3"/>
        <v>22100</v>
      </c>
    </row>
    <row r="144" spans="1:1" x14ac:dyDescent="0.3">
      <c r="A144">
        <f t="shared" si="3"/>
        <v>22200</v>
      </c>
    </row>
    <row r="145" spans="1:1" x14ac:dyDescent="0.3">
      <c r="A145">
        <f t="shared" si="3"/>
        <v>22300</v>
      </c>
    </row>
    <row r="146" spans="1:1" x14ac:dyDescent="0.3">
      <c r="A146">
        <f t="shared" si="3"/>
        <v>22400</v>
      </c>
    </row>
    <row r="147" spans="1:1" x14ac:dyDescent="0.3">
      <c r="A147">
        <f t="shared" si="3"/>
        <v>22500</v>
      </c>
    </row>
    <row r="148" spans="1:1" x14ac:dyDescent="0.3">
      <c r="A148">
        <f t="shared" si="3"/>
        <v>22600</v>
      </c>
    </row>
    <row r="149" spans="1:1" x14ac:dyDescent="0.3">
      <c r="A149">
        <f t="shared" si="3"/>
        <v>22700</v>
      </c>
    </row>
    <row r="150" spans="1:1" x14ac:dyDescent="0.3">
      <c r="A150">
        <f t="shared" si="3"/>
        <v>22800</v>
      </c>
    </row>
    <row r="151" spans="1:1" x14ac:dyDescent="0.3">
      <c r="A151">
        <f t="shared" si="3"/>
        <v>22900</v>
      </c>
    </row>
    <row r="152" spans="1:1" x14ac:dyDescent="0.3">
      <c r="A152">
        <f t="shared" si="3"/>
        <v>23000</v>
      </c>
    </row>
    <row r="153" spans="1:1" x14ac:dyDescent="0.3">
      <c r="A153">
        <f t="shared" si="3"/>
        <v>23100</v>
      </c>
    </row>
    <row r="154" spans="1:1" x14ac:dyDescent="0.3">
      <c r="A154">
        <f t="shared" si="3"/>
        <v>23200</v>
      </c>
    </row>
    <row r="155" spans="1:1" x14ac:dyDescent="0.3">
      <c r="A155">
        <f t="shared" si="3"/>
        <v>23300</v>
      </c>
    </row>
    <row r="156" spans="1:1" x14ac:dyDescent="0.3">
      <c r="A156">
        <f t="shared" si="3"/>
        <v>23400</v>
      </c>
    </row>
    <row r="157" spans="1:1" x14ac:dyDescent="0.3">
      <c r="A157">
        <f t="shared" si="3"/>
        <v>23500</v>
      </c>
    </row>
    <row r="158" spans="1:1" x14ac:dyDescent="0.3">
      <c r="A158">
        <f t="shared" si="3"/>
        <v>23600</v>
      </c>
    </row>
    <row r="159" spans="1:1" x14ac:dyDescent="0.3">
      <c r="A159">
        <f t="shared" si="3"/>
        <v>23700</v>
      </c>
    </row>
    <row r="160" spans="1:1" x14ac:dyDescent="0.3">
      <c r="A160">
        <f t="shared" si="3"/>
        <v>23800</v>
      </c>
    </row>
    <row r="161" spans="1:1" x14ac:dyDescent="0.3">
      <c r="A161">
        <f t="shared" si="3"/>
        <v>23900</v>
      </c>
    </row>
    <row r="162" spans="1:1" x14ac:dyDescent="0.3">
      <c r="A162">
        <f t="shared" si="3"/>
        <v>24000</v>
      </c>
    </row>
    <row r="163" spans="1:1" x14ac:dyDescent="0.3">
      <c r="A163">
        <f t="shared" si="3"/>
        <v>24100</v>
      </c>
    </row>
    <row r="164" spans="1:1" x14ac:dyDescent="0.3">
      <c r="A164">
        <f t="shared" si="3"/>
        <v>24200</v>
      </c>
    </row>
    <row r="165" spans="1:1" x14ac:dyDescent="0.3">
      <c r="A165">
        <f t="shared" si="3"/>
        <v>24300</v>
      </c>
    </row>
    <row r="166" spans="1:1" x14ac:dyDescent="0.3">
      <c r="A166">
        <f t="shared" si="3"/>
        <v>24400</v>
      </c>
    </row>
    <row r="167" spans="1:1" x14ac:dyDescent="0.3">
      <c r="A167">
        <f t="shared" si="3"/>
        <v>24500</v>
      </c>
    </row>
    <row r="168" spans="1:1" x14ac:dyDescent="0.3">
      <c r="A168">
        <f t="shared" si="3"/>
        <v>24600</v>
      </c>
    </row>
    <row r="169" spans="1:1" x14ac:dyDescent="0.3">
      <c r="A169">
        <f t="shared" si="3"/>
        <v>24700</v>
      </c>
    </row>
    <row r="170" spans="1:1" x14ac:dyDescent="0.3">
      <c r="A170">
        <f t="shared" si="3"/>
        <v>24800</v>
      </c>
    </row>
    <row r="171" spans="1:1" x14ac:dyDescent="0.3">
      <c r="A171">
        <f t="shared" si="3"/>
        <v>24900</v>
      </c>
    </row>
    <row r="172" spans="1:1" x14ac:dyDescent="0.3">
      <c r="A172">
        <f t="shared" si="3"/>
        <v>25000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START</vt:lpstr>
      <vt:lpstr>Data</vt:lpstr>
      <vt:lpstr>credit_amount</vt:lpstr>
      <vt:lpstr>discount_rate</vt:lpstr>
      <vt:lpstr>promocode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Vadym Linevych</dc:creator>
  <cp:lastModifiedBy>Vadym Linevych</cp:lastModifiedBy>
  <dcterms:created xsi:type="dcterms:W3CDTF">2015-06-05T18:17:20Z</dcterms:created>
  <dcterms:modified xsi:type="dcterms:W3CDTF">2024-04-14T09:47:55Z</dcterms:modified>
</cp:coreProperties>
</file>